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1210" windowHeight="9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<sst xmlns="http://schemas.openxmlformats.org/spreadsheetml/2006/main" count="28" uniqueCount="24">
  <si>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Unit</t>
  </si>
  <si>
    <t>℃</t>
  </si>
  <si>
    <t>mol m-3</t>
  </si>
  <si>
    <t>mmol m-2 s-1</t>
  </si>
  <si>
    <t>Time</t>
  </si>
  <si>
    <t>Plant</t>
  </si>
  <si>
    <t xml:space="preserve">Leaf </t>
  </si>
  <si>
    <t>ms</t>
  </si>
  <si>
    <t>Cup T</t>
  </si>
  <si>
    <t>Cup-Leaf</t>
  </si>
  <si>
    <t>Light</t>
  </si>
  <si>
    <t>Notes</t>
  </si>
  <si>
    <t>Leaf_T</t>
  </si>
  <si>
    <t>Ea</t>
  </si>
  <si>
    <t>El-Ea</t>
  </si>
  <si>
    <t>E</t>
  </si>
  <si>
    <t>scm-1</t>
  </si>
  <si>
    <t>ms</t>
  </si>
  <si>
    <t>℃</t>
  </si>
  <si>
    <t>mol</t>
  </si>
  <si>
    <t>sm-1</t>
  </si>
  <si>
    <t>Resist</t>
  </si>
  <si>
    <t>El</t>
  </si>
  <si>
    <t>Example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</si>
</sst>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</numFmts>
  <fonts count="4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63"/>
      <name val="Osaka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PageLayoutView="0" workbookViewId="0" topLeftCell="A1">
      <selection activeCell="L3" sqref="L3"/>
    </sheetView>
  </sheetViews>
  <sheetFormatPr defaultColWidth="8.796875" defaultRowHeight="15"/>
  <cols>
    <col min="1" max="1" width="5.5" style="0" bestFit="1" customWidth="1"/>
    <col min="2" max="2" width="5.19921875" style="0" bestFit="1" customWidth="1"/>
    <col min="3" max="3" width="5" style="0" bestFit="1" customWidth="1"/>
    <col min="4" max="4" width="6.09765625" style="0" bestFit="1" customWidth="1"/>
    <col min="5" max="5" width="3.3984375" style="0" bestFit="1" customWidth="1"/>
    <col min="6" max="6" width="5.3984375" style="0" bestFit="1" customWidth="1"/>
    <col min="7" max="7" width="8.09765625" style="0" bestFit="1" customWidth="1"/>
    <col min="8" max="8" width="5.09765625" style="0" bestFit="1" customWidth="1"/>
    <col min="9" max="9" width="11" style="0" customWidth="1"/>
    <col min="10" max="10" width="7.59765625" style="0" bestFit="1" customWidth="1"/>
    <col min="11" max="11" width="11" style="0" customWidth="1"/>
    <col min="12" max="12" width="6.5" style="0" bestFit="1" customWidth="1"/>
    <col min="13" max="13" width="6.5" style="0" customWidth="1"/>
    <col min="14" max="14" width="7.69921875" style="0" bestFit="1" customWidth="1"/>
    <col min="15" max="15" width="12.09765625" style="0" bestFit="1" customWidth="1"/>
    <col min="16" max="16" width="11.09765625" style="0" bestFit="1" customWidth="1"/>
    <col min="17" max="17" width="12.3984375" style="0" bestFit="1" customWidth="1"/>
    <col min="18" max="16384" width="11" style="0" customWidth="1"/>
  </cols>
  <sheetData>
    <row r="1" spans="1:17" ht="14.25">
      <c r="A1" s="1" t="s">
        <v>0</v>
      </c>
      <c r="B1" s="1"/>
      <c r="C1" s="1"/>
      <c r="D1" s="1" t="s">
        <v>16</v>
      </c>
      <c r="E1" s="1" t="s">
        <v>17</v>
      </c>
      <c r="F1" s="1" t="s">
        <v>18</v>
      </c>
      <c r="G1" s="1" t="s">
        <v>18</v>
      </c>
      <c r="H1" s="1" t="s">
        <v>19</v>
      </c>
      <c r="I1" s="1"/>
      <c r="J1" s="1"/>
      <c r="K1" s="1"/>
      <c r="L1" s="1" t="s">
        <v>1</v>
      </c>
      <c r="M1" s="1" t="s">
        <v>20</v>
      </c>
      <c r="N1" s="1" t="s">
        <v>2</v>
      </c>
      <c r="O1" s="1" t="s">
        <v>2</v>
      </c>
      <c r="P1" s="1" t="s">
        <v>2</v>
      </c>
      <c r="Q1" s="1" t="s">
        <v>3</v>
      </c>
    </row>
    <row r="2" spans="1:17" ht="14.25">
      <c r="A2" s="1" t="s">
        <v>4</v>
      </c>
      <c r="B2" s="1" t="s">
        <v>5</v>
      </c>
      <c r="C2" s="1" t="s">
        <v>6</v>
      </c>
      <c r="D2" s="1" t="s">
        <v>21</v>
      </c>
      <c r="E2" s="1" t="s">
        <v>7</v>
      </c>
      <c r="F2" s="1" t="s">
        <v>8</v>
      </c>
      <c r="G2" s="1" t="s">
        <v>9</v>
      </c>
      <c r="H2" s="1" t="s">
        <v>10</v>
      </c>
      <c r="I2" s="1"/>
      <c r="J2" s="1" t="s">
        <v>11</v>
      </c>
      <c r="K2" s="1"/>
      <c r="L2" s="1" t="s">
        <v>12</v>
      </c>
      <c r="M2" s="1" t="s">
        <v>21</v>
      </c>
      <c r="N2" s="1" t="s">
        <v>22</v>
      </c>
      <c r="O2" s="1" t="s">
        <v>13</v>
      </c>
      <c r="P2" s="1" t="s">
        <v>14</v>
      </c>
      <c r="Q2" s="1" t="s">
        <v>15</v>
      </c>
    </row>
    <row r="3" spans="1:17" ht="14.25">
      <c r="A3" s="2">
        <v>0.44166666666666665</v>
      </c>
      <c r="B3" s="1">
        <v>1</v>
      </c>
      <c r="C3" s="1">
        <v>5</v>
      </c>
      <c r="D3" s="1">
        <v>0.44</v>
      </c>
      <c r="E3" s="1">
        <v>99</v>
      </c>
      <c r="F3" s="1">
        <v>29.9</v>
      </c>
      <c r="G3" s="1">
        <v>-0.4</v>
      </c>
      <c r="H3" s="1">
        <v>830</v>
      </c>
      <c r="I3" s="1"/>
      <c r="J3" s="1" t="s">
        <v>23</v>
      </c>
      <c r="K3" s="1"/>
      <c r="L3" s="1">
        <f>F3+G3</f>
        <v>29.5</v>
      </c>
      <c r="M3" s="1">
        <f>D3*100</f>
        <v>44</v>
      </c>
      <c r="N3" s="3">
        <f>0.12/(273.15+L3)*6.11*(10^((7.5*L3)/(273.15+L3)))*100*1</f>
        <v>1.304140062236357</v>
      </c>
      <c r="O3" s="3">
        <f>0.12/(273.15+F3)*6.11*(10^((7.5*F3)/(273.15+F3)))*100*0.5</f>
        <v>0.6647449914136778</v>
      </c>
      <c r="P3" s="4">
        <f>N3-O3</f>
        <v>0.6393950708226792</v>
      </c>
      <c r="Q3" s="4">
        <f>P3/M3*1000</f>
        <v>14.531706155060892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片山考政</cp:lastModifiedBy>
  <dcterms:created xsi:type="dcterms:W3CDTF">2008-12-29T06:48:32Z</dcterms:created>
  <dcterms:modified xsi:type="dcterms:W3CDTF">2020-07-10T05:03:20Z</dcterms:modified>
  <cp:category/>
  <cp:version/>
  <cp:contentType/>
  <cp:contentStatus/>
</cp:coreProperties>
</file>